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uevos  Negocios\Downloads\"/>
    </mc:Choice>
  </mc:AlternateContent>
  <xr:revisionPtr revIDLastSave="0" documentId="13_ncr:1_{9F7E384A-4365-4942-A9F8-FF5F533A8D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F40" i="1"/>
  <c r="F39" i="1"/>
  <c r="N36" i="1"/>
  <c r="B65" i="1" l="1"/>
  <c r="B70" i="1" l="1"/>
  <c r="B69" i="1"/>
  <c r="B64" i="1"/>
  <c r="F38" i="1"/>
  <c r="F42" i="1" s="1"/>
  <c r="F41" i="1" l="1"/>
  <c r="F43" i="1" s="1"/>
</calcChain>
</file>

<file path=xl/sharedStrings.xml><?xml version="1.0" encoding="utf-8"?>
<sst xmlns="http://schemas.openxmlformats.org/spreadsheetml/2006/main" count="85" uniqueCount="69">
  <si>
    <t>Favor de llenar un formato por habitación solicitada</t>
  </si>
  <si>
    <t>Nombre de la empresa</t>
  </si>
  <si>
    <t>Domicilio fiscal</t>
  </si>
  <si>
    <t>RFC</t>
  </si>
  <si>
    <t>Teléfono</t>
  </si>
  <si>
    <t>DATOS DE FACTURACIÓN</t>
  </si>
  <si>
    <t>DATOS PARA RESERVAR HOSPEDAJE</t>
  </si>
  <si>
    <t>Título</t>
  </si>
  <si>
    <t>Nombres</t>
  </si>
  <si>
    <t>Apellido Paterno</t>
  </si>
  <si>
    <t>Apellido Materno</t>
  </si>
  <si>
    <t>Cargo</t>
  </si>
  <si>
    <t>Noches adicionales</t>
  </si>
  <si>
    <t>Upgrade</t>
  </si>
  <si>
    <t>DATOS PARA SERVICIO DE TRANSPORTACIÓN TERRESTRE</t>
  </si>
  <si>
    <t>Favor de indicar sus vuelos para poder prestarle el servicio de transportación terrestre Aeropuerto - Hotel - Aeropuerto.</t>
  </si>
  <si>
    <t>Información vuelo de ida</t>
  </si>
  <si>
    <t>Participante 1</t>
  </si>
  <si>
    <t>Participante 2</t>
  </si>
  <si>
    <t>Nombre del pasajero</t>
  </si>
  <si>
    <t>Aerolínea</t>
  </si>
  <si>
    <t>No. De vuelo</t>
  </si>
  <si>
    <t>Fecha</t>
  </si>
  <si>
    <t>Ruta</t>
  </si>
  <si>
    <t>Hora de salida</t>
  </si>
  <si>
    <t>Hora de llegada</t>
  </si>
  <si>
    <t>Información vuelo de regreso</t>
  </si>
  <si>
    <t>REQUERIMIENTOS DE ALIMENTACIÓN</t>
  </si>
  <si>
    <t>Alimentación especial</t>
  </si>
  <si>
    <t>Alergias</t>
  </si>
  <si>
    <t>Paquete</t>
  </si>
  <si>
    <t>Paquete 1</t>
  </si>
  <si>
    <t>Paquete 2</t>
  </si>
  <si>
    <t>Noches incluidas en el paquete
(entra jueves, sale domingo)</t>
  </si>
  <si>
    <t>TOTAL A PAGAR</t>
  </si>
  <si>
    <t>Favor de seleccionar la casilla correspondiente al paquete solicitado.</t>
  </si>
  <si>
    <t>En caso de solicitar habitación superior, elija la opción deseada. Seleccione sólo una casilla de acuerdo a la ocupación de personas en la habitación.</t>
  </si>
  <si>
    <t>+ IVA</t>
  </si>
  <si>
    <t>Si desea prolongar su estancia, indique por cuántas noches (puede seleccionar hasta 6 noches con cargo extra)</t>
  </si>
  <si>
    <t>Datos completos de los participantes como aparecen en su identificación oficial.</t>
  </si>
  <si>
    <t>Uso del CFDI</t>
  </si>
  <si>
    <t>Método de pago</t>
  </si>
  <si>
    <t>Forma de pago</t>
  </si>
  <si>
    <t>POLÍTICAS DE PAGO</t>
  </si>
  <si>
    <t>Moneda en la que realizará el pago</t>
  </si>
  <si>
    <r>
      <t>Depósito a nombre de:</t>
    </r>
    <r>
      <rPr>
        <sz val="10"/>
        <color theme="1"/>
        <rFont val="Candara"/>
        <family val="2"/>
      </rPr>
      <t xml:space="preserve"> Cámara Nacional de la Industria Textil</t>
    </r>
  </si>
  <si>
    <r>
      <t>Banco:</t>
    </r>
    <r>
      <rPr>
        <sz val="10"/>
        <color theme="1"/>
        <rFont val="Candara"/>
        <family val="2"/>
      </rPr>
      <t xml:space="preserve"> BBVA</t>
    </r>
  </si>
  <si>
    <t>TOTAL CON PRONTO PAGO</t>
  </si>
  <si>
    <r>
      <rPr>
        <b/>
        <sz val="10"/>
        <color theme="1"/>
        <rFont val="Candara"/>
        <family val="2"/>
      </rPr>
      <t>Sucursal:</t>
    </r>
    <r>
      <rPr>
        <sz val="10"/>
        <color theme="1"/>
        <rFont val="Candara"/>
        <family val="2"/>
      </rPr>
      <t xml:space="preserve"> 0812 Gutemberg</t>
    </r>
  </si>
  <si>
    <r>
      <rPr>
        <b/>
        <sz val="10"/>
        <color theme="1"/>
        <rFont val="Candara"/>
        <family val="2"/>
      </rPr>
      <t>CLABE Interbancaria:</t>
    </r>
    <r>
      <rPr>
        <sz val="10"/>
        <color theme="1"/>
        <rFont val="Candara"/>
        <family val="2"/>
      </rPr>
      <t xml:space="preserve"> 0121 8000 1175 4707 28</t>
    </r>
  </si>
  <si>
    <r>
      <rPr>
        <b/>
        <sz val="10"/>
        <color theme="1"/>
        <rFont val="Candara"/>
        <family val="2"/>
      </rPr>
      <t>No. de cuenta:</t>
    </r>
    <r>
      <rPr>
        <sz val="10"/>
        <color theme="1"/>
        <rFont val="Candara"/>
        <family val="2"/>
      </rPr>
      <t xml:space="preserve"> 0117547072</t>
    </r>
  </si>
  <si>
    <t>Agradecemos regresar su formato de inscripción con todos los datos solicitados a los correos desarrollo@canaintex.org.mx y asistente@canaintex.org.mx, acompañado de Constancia de Situación Fiscal y su comprobante de pago.</t>
  </si>
  <si>
    <t>El hotel sede cuenta con un servicio todo incluido, por lo cual la mayoría de sus alimentos le serán servidos con base a su elección; sin embargo se tienen previsto eventos privados.</t>
  </si>
  <si>
    <t>Favor de seleccionar la casilla que se adapte a sus necesidades para atenderlo oportunamente.</t>
  </si>
  <si>
    <t>FORMATO DE REGISTRO</t>
  </si>
  <si>
    <t>Especificar aquí</t>
  </si>
  <si>
    <t>VII Convención Nacional Fibra - Textil - Vestido - Calzado</t>
  </si>
  <si>
    <t>"Tejiendo juntos el futuro de la Industria"</t>
  </si>
  <si>
    <t>Régimen Fiscal</t>
  </si>
  <si>
    <t>Descuento por pronto pago si usted paga antes del viernes 11 de agosto</t>
  </si>
  <si>
    <t>Fecha límite de inscripción: viernes 15 de septiembre de 2023</t>
  </si>
  <si>
    <t>Fecha límite para envío de información de vuelos y garantizar el servicio de transportación terrestre: viernes 15 de septiembre</t>
  </si>
  <si>
    <t xml:space="preserve">Email del contacto para seguimiento </t>
  </si>
  <si>
    <t xml:space="preserve">Swim up  Tropical View Sgl (1 persona). </t>
  </si>
  <si>
    <t xml:space="preserve">Swim up  Tropical View Dbl  (2 personas). </t>
  </si>
  <si>
    <t>Firma y nombre completo</t>
  </si>
  <si>
    <t>El descuento por pronto pago sólo aplica para pagos recibidos antes del viernes 11 de agosto</t>
  </si>
  <si>
    <t>V1. 2023</t>
  </si>
  <si>
    <t>Una vez realizado el registro no es posible hacer cancelaciones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</si>
</sst>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0"/>
      <color theme="1"/>
      <name val="Candara"/>
      <family val="2"/>
    </font>
    <font>
      <sz val="10"/>
      <color theme="1"/>
      <name val="Candara"/>
      <family val="2"/>
    </font>
    <font>
      <b/>
      <i/>
      <sz val="10"/>
      <color theme="1"/>
      <name val="Candara"/>
      <family val="2"/>
    </font>
    <font>
      <b/>
      <i/>
      <sz val="10"/>
      <color theme="4" tint="-0.249977111117893"/>
      <name val="Candara"/>
      <family val="2"/>
    </font>
    <font>
      <i/>
      <sz val="10"/>
      <color theme="1"/>
      <name val="Candara"/>
      <family val="2"/>
    </font>
    <font>
      <b/>
      <sz val="10"/>
      <color rgb="FFC00000"/>
      <name val="Candara"/>
      <family val="2"/>
    </font>
    <font>
      <b/>
      <u/>
      <sz val="14"/>
      <color theme="1"/>
      <name val="Candara"/>
      <family val="2"/>
    </font>
    <font>
      <b/>
      <sz val="11"/>
      <color theme="1"/>
      <name val="Candara"/>
      <family val="2"/>
    </font>
    <font>
      <b/>
      <sz val="14"/>
      <color theme="1"/>
      <name val="Candara"/>
      <family val="2"/>
    </font>
    <font>
      <b/>
      <i/>
      <sz val="14"/>
      <color theme="1"/>
      <name val="Candara"/>
      <family val="2"/>
    </font>
    <font>
      <i/>
      <sz val="10"/>
      <color theme="0" tint="-0.499984740745262"/>
      <name val="Candara"/>
      <family val="2"/>
    </font>
    <font>
      <b/>
      <i/>
      <sz val="10"/>
      <name val="Candara"/>
      <family val="2"/>
    </font>
    <font>
      <b/>
      <u/>
      <sz val="13"/>
      <color theme="1"/>
      <name val="Candara"/>
      <family val="2"/>
    </font>
    <font>
      <b/>
      <sz val="13"/>
      <color theme="1"/>
      <name val="Candara"/>
      <family val="2"/>
    </font>
    <font>
      <b/>
      <sz val="14"/>
      <color rgb="FFC00000"/>
      <name val="Candara"/>
      <family val="2"/>
    </font>
    <font>
      <b/>
      <u/>
      <sz val="13"/>
      <color theme="0"/>
      <name val="Candara"/>
      <family val="2"/>
    </font>
    <font>
      <b/>
      <sz val="10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4" fontId="4" fillId="0" borderId="0" xfId="1" applyFont="1" applyFill="1" applyAlignment="1">
      <alignment vertical="center"/>
    </xf>
    <xf numFmtId="44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quotePrefix="1" applyFont="1" applyAlignment="1">
      <alignment vertical="center"/>
    </xf>
    <xf numFmtId="44" fontId="4" fillId="0" borderId="1" xfId="1" applyFont="1" applyBorder="1" applyAlignment="1">
      <alignment vertical="center"/>
    </xf>
    <xf numFmtId="0" fontId="3" fillId="4" borderId="0" xfId="0" applyFont="1" applyFill="1" applyAlignment="1">
      <alignment horizontal="right" vertical="center"/>
    </xf>
    <xf numFmtId="44" fontId="4" fillId="4" borderId="0" xfId="1" applyFont="1" applyFill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44" fontId="4" fillId="0" borderId="1" xfId="1" applyFont="1" applyFill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44" fontId="4" fillId="6" borderId="0" xfId="1" applyFont="1" applyFill="1" applyBorder="1" applyAlignment="1">
      <alignment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4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5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left" vertical="center"/>
    </xf>
    <xf numFmtId="0" fontId="19" fillId="8" borderId="5" xfId="0" applyFont="1" applyFill="1" applyBorder="1" applyAlignment="1">
      <alignment horizontal="left" vertical="center"/>
    </xf>
    <xf numFmtId="0" fontId="19" fillId="8" borderId="4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M3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fmlaLink="$M$3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fmlaLink="$M$36" lockText="1" noThreeD="1"/>
</file>

<file path=xl/ctrlProps/ctrlProp3.xml><?xml version="1.0" encoding="utf-8"?>
<formControlPr xmlns="http://schemas.microsoft.com/office/spreadsheetml/2009/9/main" objectType="CheckBox" fmlaLink="$M$35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29</xdr:row>
          <xdr:rowOff>104775</xdr:rowOff>
        </xdr:from>
        <xdr:to>
          <xdr:col>2</xdr:col>
          <xdr:colOff>781050</xdr:colOff>
          <xdr:row>31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Paquete 1 .  Habitación Sencilla (1 persona)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114300</xdr:rowOff>
        </xdr:from>
        <xdr:to>
          <xdr:col>6</xdr:col>
          <xdr:colOff>495300</xdr:colOff>
          <xdr:row>31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Paquete 2. Habitación Doble (2 personas)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33</xdr:row>
          <xdr:rowOff>142875</xdr:rowOff>
        </xdr:from>
        <xdr:to>
          <xdr:col>2</xdr:col>
          <xdr:colOff>1114425</xdr:colOff>
          <xdr:row>34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Swim up  Tropical View Sgl (1 persona).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2095500</xdr:colOff>
          <xdr:row>14</xdr:row>
          <xdr:rowOff>28575</xdr:rowOff>
        </xdr:from>
        <xdr:to>
          <xdr:col>2</xdr:col>
          <xdr:colOff>152400</xdr:colOff>
          <xdr:row>14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03 Gastos en general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28575</xdr:rowOff>
        </xdr:from>
        <xdr:to>
          <xdr:col>2</xdr:col>
          <xdr:colOff>1076325</xdr:colOff>
          <xdr:row>14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 (especificar):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0</xdr:rowOff>
        </xdr:from>
        <xdr:to>
          <xdr:col>7</xdr:col>
          <xdr:colOff>76200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PUE (si realiza el pago previo a la emisión de la factura)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14</xdr:row>
          <xdr:rowOff>9525</xdr:rowOff>
        </xdr:from>
        <xdr:to>
          <xdr:col>9</xdr:col>
          <xdr:colOff>1085850</xdr:colOff>
          <xdr:row>14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PPD (si realiza el pago posterior a la emisión de la factura)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2095500</xdr:colOff>
          <xdr:row>14</xdr:row>
          <xdr:rowOff>209550</xdr:rowOff>
        </xdr:from>
        <xdr:to>
          <xdr:col>2</xdr:col>
          <xdr:colOff>38100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02 Cheque nominativo (depósito en ventanilla bancaria)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1562100</xdr:colOff>
          <xdr:row>15</xdr:row>
          <xdr:rowOff>0</xdr:rowOff>
        </xdr:from>
        <xdr:to>
          <xdr:col>2</xdr:col>
          <xdr:colOff>1200150</xdr:colOff>
          <xdr:row>15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03 Transferencia electrónica de fondos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190500</xdr:rowOff>
        </xdr:from>
        <xdr:to>
          <xdr:col>3</xdr:col>
          <xdr:colOff>723900</xdr:colOff>
          <xdr:row>16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99 Por definir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53</xdr:row>
          <xdr:rowOff>28575</xdr:rowOff>
        </xdr:from>
        <xdr:to>
          <xdr:col>0</xdr:col>
          <xdr:colOff>628650</xdr:colOff>
          <xdr:row>54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53</xdr:row>
          <xdr:rowOff>28575</xdr:rowOff>
        </xdr:from>
        <xdr:to>
          <xdr:col>1</xdr:col>
          <xdr:colOff>1228725</xdr:colOff>
          <xdr:row>54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Vegana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933450</xdr:colOff>
          <xdr:row>53</xdr:row>
          <xdr:rowOff>28575</xdr:rowOff>
        </xdr:from>
        <xdr:to>
          <xdr:col>1</xdr:col>
          <xdr:colOff>161925</xdr:colOff>
          <xdr:row>54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Vegetariana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53</xdr:row>
          <xdr:rowOff>28575</xdr:rowOff>
        </xdr:from>
        <xdr:to>
          <xdr:col>2</xdr:col>
          <xdr:colOff>1257300</xdr:colOff>
          <xdr:row>54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 (especificar):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9525</xdr:rowOff>
        </xdr:from>
        <xdr:to>
          <xdr:col>4</xdr:col>
          <xdr:colOff>647700</xdr:colOff>
          <xdr:row>54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Mariscos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1095375</xdr:colOff>
          <xdr:row>53</xdr:row>
          <xdr:rowOff>9525</xdr:rowOff>
        </xdr:from>
        <xdr:to>
          <xdr:col>6</xdr:col>
          <xdr:colOff>276225</xdr:colOff>
          <xdr:row>54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Pescados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53</xdr:row>
          <xdr:rowOff>9525</xdr:rowOff>
        </xdr:from>
        <xdr:to>
          <xdr:col>5</xdr:col>
          <xdr:colOff>57150</xdr:colOff>
          <xdr:row>54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Gluten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53</xdr:row>
          <xdr:rowOff>9525</xdr:rowOff>
        </xdr:from>
        <xdr:to>
          <xdr:col>6</xdr:col>
          <xdr:colOff>1009650</xdr:colOff>
          <xdr:row>54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Lácteos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9525</xdr:rowOff>
        </xdr:from>
        <xdr:to>
          <xdr:col>5</xdr:col>
          <xdr:colOff>952500</xdr:colOff>
          <xdr:row>54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Huevo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9525</xdr:rowOff>
        </xdr:from>
        <xdr:to>
          <xdr:col>7</xdr:col>
          <xdr:colOff>762000</xdr:colOff>
          <xdr:row>54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Frutos secos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914400</xdr:colOff>
          <xdr:row>53</xdr:row>
          <xdr:rowOff>19050</xdr:rowOff>
        </xdr:from>
        <xdr:to>
          <xdr:col>9</xdr:col>
          <xdr:colOff>9525</xdr:colOff>
          <xdr:row>54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Otras (especificar):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19050</xdr:rowOff>
        </xdr:from>
        <xdr:to>
          <xdr:col>5</xdr:col>
          <xdr:colOff>1428750</xdr:colOff>
          <xdr:row>15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Pesos mexicanos (MXN)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15</xdr:row>
          <xdr:rowOff>19050</xdr:rowOff>
        </xdr:from>
        <xdr:to>
          <xdr:col>8</xdr:col>
          <xdr:colOff>819150</xdr:colOff>
          <xdr:row>15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Dólares americanos (USD)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33</xdr:row>
          <xdr:rowOff>142875</xdr:rowOff>
        </xdr:from>
        <xdr:to>
          <xdr:col>6</xdr:col>
          <xdr:colOff>1047750</xdr:colOff>
          <xdr:row>35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Swim up Tropical View Dbl (2 personas)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83"/>
  <sheetViews>
    <sheetView showGridLines="0" tabSelected="1" view="pageBreakPreview" zoomScale="90" zoomScaleNormal="90" zoomScaleSheetLayoutView="90" workbookViewId="0">
      <selection activeCell="T25" sqref="T25"/>
    </sheetView>
  </sheetViews>
  <sheetFormatPr baseColWidth="10" defaultRowHeight="12.75" x14ac:dyDescent="0.25"/>
  <cols>
    <col min="1" max="1" width="22.85546875" style="8" customWidth="1"/>
    <col min="2" max="2" width="19.140625" style="8" customWidth="1"/>
    <col min="3" max="3" width="19.42578125" style="8" customWidth="1"/>
    <col min="4" max="4" width="17.42578125" style="8" customWidth="1"/>
    <col min="5" max="5" width="20.28515625" style="8" customWidth="1"/>
    <col min="6" max="6" width="22.42578125" style="8" customWidth="1"/>
    <col min="7" max="7" width="17.140625" style="8" customWidth="1"/>
    <col min="8" max="8" width="15.42578125" style="8" customWidth="1"/>
    <col min="9" max="9" width="16" style="8" customWidth="1"/>
    <col min="10" max="10" width="16.42578125" style="8" customWidth="1"/>
    <col min="11" max="11" width="16.42578125" style="8" hidden="1" customWidth="1"/>
    <col min="12" max="12" width="40" style="8" hidden="1" customWidth="1"/>
    <col min="13" max="13" width="12.85546875" style="8" hidden="1" customWidth="1"/>
    <col min="14" max="15" width="12.7109375" style="9" hidden="1" customWidth="1"/>
    <col min="16" max="16" width="11.42578125" style="8" hidden="1" customWidth="1"/>
    <col min="17" max="48" width="11.42578125" style="8" customWidth="1"/>
    <col min="49" max="16384" width="11.42578125" style="8"/>
  </cols>
  <sheetData>
    <row r="1" spans="1:15" ht="18.75" x14ac:dyDescent="0.25">
      <c r="A1" s="70" t="s">
        <v>56</v>
      </c>
      <c r="B1" s="70"/>
      <c r="C1" s="70"/>
      <c r="D1" s="70"/>
      <c r="E1" s="70"/>
      <c r="F1" s="70"/>
      <c r="G1" s="70"/>
      <c r="H1" s="70"/>
      <c r="I1" s="70"/>
      <c r="J1" s="70"/>
    </row>
    <row r="2" spans="1:15" ht="18.75" x14ac:dyDescent="0.25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71"/>
    </row>
    <row r="4" spans="1:15" ht="18.75" x14ac:dyDescent="0.25">
      <c r="A4" s="75" t="s">
        <v>54</v>
      </c>
      <c r="B4" s="75"/>
      <c r="C4" s="75"/>
      <c r="D4" s="75"/>
      <c r="E4" s="75"/>
      <c r="F4" s="75"/>
      <c r="G4" s="75"/>
      <c r="H4" s="75"/>
      <c r="I4" s="75"/>
      <c r="J4" s="75"/>
      <c r="N4" s="30"/>
      <c r="O4" s="30"/>
    </row>
    <row r="5" spans="1:15" s="36" customFormat="1" ht="4.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N5" s="37"/>
      <c r="O5" s="37"/>
    </row>
    <row r="7" spans="1:15" ht="17.25" x14ac:dyDescent="0.25">
      <c r="A7" s="52" t="s">
        <v>5</v>
      </c>
      <c r="B7" s="52"/>
      <c r="C7" s="52"/>
      <c r="D7" s="52"/>
      <c r="E7" s="52"/>
      <c r="F7" s="52"/>
      <c r="G7" s="52"/>
      <c r="H7" s="52"/>
      <c r="I7" s="52"/>
      <c r="J7" s="52"/>
    </row>
    <row r="9" spans="1:15" x14ac:dyDescent="0.25">
      <c r="A9" s="10" t="s">
        <v>0</v>
      </c>
    </row>
    <row r="11" spans="1:15" x14ac:dyDescent="0.25">
      <c r="A11" s="11" t="s">
        <v>1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5" x14ac:dyDescent="0.25">
      <c r="A12" s="11" t="s">
        <v>2</v>
      </c>
      <c r="B12" s="48"/>
      <c r="C12" s="49"/>
      <c r="D12" s="49"/>
      <c r="E12" s="49"/>
      <c r="F12" s="49"/>
      <c r="G12" s="49"/>
      <c r="H12" s="49"/>
      <c r="I12" s="49"/>
      <c r="J12" s="50"/>
    </row>
    <row r="13" spans="1:15" x14ac:dyDescent="0.25">
      <c r="A13" s="11" t="s">
        <v>3</v>
      </c>
      <c r="B13" s="47"/>
      <c r="C13" s="47"/>
      <c r="D13" s="47"/>
      <c r="E13" s="47"/>
      <c r="F13" s="72" t="s">
        <v>4</v>
      </c>
      <c r="G13" s="73"/>
      <c r="H13" s="48"/>
      <c r="I13" s="49"/>
      <c r="J13" s="50"/>
    </row>
    <row r="14" spans="1:15" ht="25.5" x14ac:dyDescent="0.25">
      <c r="A14" s="11" t="s">
        <v>62</v>
      </c>
      <c r="B14" s="47"/>
      <c r="C14" s="47"/>
      <c r="D14" s="47"/>
      <c r="E14" s="47"/>
      <c r="F14" s="72" t="s">
        <v>58</v>
      </c>
      <c r="G14" s="73"/>
      <c r="H14" s="48"/>
      <c r="I14" s="49"/>
      <c r="J14" s="50"/>
    </row>
    <row r="15" spans="1:15" ht="15.75" customHeight="1" x14ac:dyDescent="0.25">
      <c r="A15" s="11" t="s">
        <v>40</v>
      </c>
      <c r="B15" s="12"/>
      <c r="C15" s="7"/>
      <c r="D15" s="38" t="s">
        <v>55</v>
      </c>
      <c r="E15" s="13" t="s">
        <v>41</v>
      </c>
      <c r="F15" s="56"/>
      <c r="G15" s="57"/>
      <c r="I15" s="58"/>
      <c r="J15" s="59"/>
    </row>
    <row r="16" spans="1:15" ht="29.25" customHeight="1" x14ac:dyDescent="0.25">
      <c r="A16" s="11" t="s">
        <v>42</v>
      </c>
      <c r="B16" s="7"/>
      <c r="C16" s="14"/>
      <c r="D16" s="45"/>
      <c r="E16" s="11" t="s">
        <v>44</v>
      </c>
      <c r="F16" s="60"/>
      <c r="G16" s="61"/>
      <c r="H16" s="15"/>
      <c r="I16" s="14"/>
      <c r="J16" s="38"/>
    </row>
    <row r="17" spans="1:16" ht="16.5" customHeight="1" x14ac:dyDescent="0.25">
      <c r="A17" s="76"/>
      <c r="B17" s="76"/>
      <c r="C17" s="43"/>
      <c r="D17" s="43"/>
      <c r="E17" s="44"/>
      <c r="F17" s="5"/>
      <c r="G17" s="5"/>
      <c r="H17" s="16"/>
      <c r="I17" s="6"/>
      <c r="J17" s="6"/>
      <c r="N17" s="17"/>
      <c r="O17" s="17"/>
    </row>
    <row r="20" spans="1:16" ht="17.25" x14ac:dyDescent="0.25">
      <c r="A20" s="52" t="s">
        <v>6</v>
      </c>
      <c r="B20" s="52"/>
      <c r="C20" s="52"/>
      <c r="D20" s="52"/>
      <c r="E20" s="52"/>
      <c r="F20" s="52"/>
      <c r="G20" s="52"/>
      <c r="H20" s="52"/>
      <c r="I20" s="52"/>
      <c r="J20" s="52"/>
    </row>
    <row r="22" spans="1:16" x14ac:dyDescent="0.25">
      <c r="A22" s="10" t="s">
        <v>39</v>
      </c>
    </row>
    <row r="24" spans="1:16" x14ac:dyDescent="0.25">
      <c r="A24" s="3"/>
      <c r="B24" s="4" t="s">
        <v>7</v>
      </c>
      <c r="C24" s="66" t="s">
        <v>8</v>
      </c>
      <c r="D24" s="67"/>
      <c r="E24" s="68"/>
      <c r="F24" s="63" t="s">
        <v>9</v>
      </c>
      <c r="G24" s="63"/>
      <c r="H24" s="63" t="s">
        <v>10</v>
      </c>
      <c r="I24" s="63"/>
      <c r="J24" s="4" t="s">
        <v>11</v>
      </c>
      <c r="K24" s="5"/>
    </row>
    <row r="25" spans="1:16" x14ac:dyDescent="0.25">
      <c r="A25" s="4" t="s">
        <v>17</v>
      </c>
      <c r="B25" s="39"/>
      <c r="C25" s="48"/>
      <c r="D25" s="49"/>
      <c r="E25" s="50"/>
      <c r="F25" s="47"/>
      <c r="G25" s="47"/>
      <c r="H25" s="47"/>
      <c r="I25" s="47"/>
      <c r="J25" s="39"/>
      <c r="K25" s="6"/>
    </row>
    <row r="26" spans="1:16" x14ac:dyDescent="0.25">
      <c r="A26" s="4" t="s">
        <v>18</v>
      </c>
      <c r="B26" s="39"/>
      <c r="C26" s="48"/>
      <c r="D26" s="49"/>
      <c r="E26" s="50"/>
      <c r="F26" s="47"/>
      <c r="G26" s="47"/>
      <c r="H26" s="47"/>
      <c r="I26" s="47"/>
      <c r="J26" s="39"/>
      <c r="K26" s="6"/>
    </row>
    <row r="27" spans="1:16" ht="27.75" customHeight="1" x14ac:dyDescent="0.25">
      <c r="A27" s="84" t="s">
        <v>33</v>
      </c>
      <c r="B27" s="85"/>
      <c r="C27" s="86">
        <v>3</v>
      </c>
      <c r="D27" s="87"/>
      <c r="E27" s="53" t="s">
        <v>38</v>
      </c>
      <c r="F27" s="54"/>
      <c r="G27" s="55"/>
      <c r="H27" s="64"/>
      <c r="I27" s="64"/>
      <c r="J27" s="64"/>
      <c r="K27" s="6"/>
    </row>
    <row r="29" spans="1:16" x14ac:dyDescent="0.25">
      <c r="A29" s="10" t="s">
        <v>35</v>
      </c>
    </row>
    <row r="31" spans="1:16" x14ac:dyDescent="0.25">
      <c r="H31" s="18"/>
      <c r="L31" s="8" t="s">
        <v>31</v>
      </c>
      <c r="M31" s="8" t="b">
        <v>0</v>
      </c>
      <c r="N31" s="9">
        <v>37500</v>
      </c>
      <c r="O31" s="8" t="s">
        <v>31</v>
      </c>
      <c r="P31" s="9">
        <v>4724</v>
      </c>
    </row>
    <row r="32" spans="1:16" x14ac:dyDescent="0.25">
      <c r="L32" s="8" t="s">
        <v>32</v>
      </c>
      <c r="M32" s="8" t="b">
        <v>1</v>
      </c>
      <c r="N32" s="9">
        <v>42000</v>
      </c>
      <c r="O32" s="8" t="s">
        <v>32</v>
      </c>
      <c r="P32" s="9">
        <v>6440</v>
      </c>
    </row>
    <row r="33" spans="1:17" x14ac:dyDescent="0.25">
      <c r="A33" s="10" t="s">
        <v>36</v>
      </c>
      <c r="O33" s="8"/>
      <c r="P33" s="9"/>
    </row>
    <row r="34" spans="1:17" x14ac:dyDescent="0.25">
      <c r="O34" s="8"/>
      <c r="P34" s="9"/>
    </row>
    <row r="35" spans="1:17" ht="15" customHeight="1" x14ac:dyDescent="0.25">
      <c r="L35" s="8" t="s">
        <v>63</v>
      </c>
      <c r="M35" s="8" t="b">
        <v>0</v>
      </c>
      <c r="N35" s="9">
        <f>3625*3</f>
        <v>10875</v>
      </c>
      <c r="O35" s="8" t="s">
        <v>63</v>
      </c>
      <c r="P35" s="9">
        <v>8349</v>
      </c>
    </row>
    <row r="36" spans="1:17" x14ac:dyDescent="0.25">
      <c r="L36" s="8" t="s">
        <v>64</v>
      </c>
      <c r="M36" s="8" t="b">
        <v>1</v>
      </c>
      <c r="N36" s="9">
        <f>2936*3</f>
        <v>8808</v>
      </c>
      <c r="O36" s="8" t="s">
        <v>63</v>
      </c>
      <c r="P36" s="9">
        <v>9376</v>
      </c>
      <c r="Q36" s="18"/>
    </row>
    <row r="37" spans="1:17" x14ac:dyDescent="0.25">
      <c r="O37" s="8"/>
      <c r="P37" s="9"/>
    </row>
    <row r="38" spans="1:17" x14ac:dyDescent="0.25">
      <c r="E38" s="19" t="s">
        <v>30</v>
      </c>
      <c r="F38" s="9">
        <f>IF(M31=TRUE,N31,0)+IF(M32=TRUE,N32,0)</f>
        <v>42000</v>
      </c>
      <c r="G38" s="20"/>
      <c r="O38" s="8"/>
      <c r="P38" s="9"/>
    </row>
    <row r="39" spans="1:17" x14ac:dyDescent="0.25">
      <c r="E39" s="19" t="s">
        <v>13</v>
      </c>
      <c r="F39" s="9">
        <f>IF(M35=TRUE,N35,0)+IF(M36=TRUE,N36,0)</f>
        <v>8808</v>
      </c>
      <c r="G39" s="20"/>
      <c r="O39" s="8"/>
      <c r="P39" s="9"/>
    </row>
    <row r="40" spans="1:17" ht="13.5" thickBot="1" x14ac:dyDescent="0.3">
      <c r="E40" s="19" t="s">
        <v>12</v>
      </c>
      <c r="F40" s="21">
        <f>IFERROR(IF(IFERROR(VLOOKUP(TRUE,$M$35:$P$36,4,FALSE)*$H$27,"")="",(VLOOKUP(TRUE,$M$31:$P$32,4,FALSE)*$H$27),(VLOOKUP(TRUE,$M$35:$P$36,4,FALSE)*$H$27)),"")</f>
        <v>0</v>
      </c>
      <c r="G40" s="20"/>
      <c r="O40" s="8"/>
      <c r="P40" s="9"/>
    </row>
    <row r="41" spans="1:17" ht="13.5" thickTop="1" x14ac:dyDescent="0.25">
      <c r="E41" s="22" t="s">
        <v>34</v>
      </c>
      <c r="F41" s="23">
        <f>SUM(F38:F40)</f>
        <v>50808</v>
      </c>
      <c r="G41" s="24" t="s">
        <v>37</v>
      </c>
    </row>
    <row r="42" spans="1:17" ht="24.75" customHeight="1" thickBot="1" x14ac:dyDescent="0.3">
      <c r="D42" s="81" t="s">
        <v>59</v>
      </c>
      <c r="E42" s="81"/>
      <c r="F42" s="25">
        <f>IFERROR(SUM(F38:F39)*0.05,"")</f>
        <v>2540.4</v>
      </c>
      <c r="G42" s="20"/>
    </row>
    <row r="43" spans="1:17" ht="13.5" thickTop="1" x14ac:dyDescent="0.25">
      <c r="E43" s="19" t="s">
        <v>47</v>
      </c>
      <c r="F43" s="26">
        <f>F41-F42</f>
        <v>48267.6</v>
      </c>
      <c r="G43" s="20" t="s">
        <v>37</v>
      </c>
    </row>
    <row r="44" spans="1:17" x14ac:dyDescent="0.25">
      <c r="E44" s="19"/>
      <c r="F44" s="26"/>
      <c r="G44" s="20"/>
    </row>
    <row r="45" spans="1:17" x14ac:dyDescent="0.25">
      <c r="H45" s="77"/>
      <c r="I45" s="77"/>
    </row>
    <row r="47" spans="1:17" x14ac:dyDescent="0.25">
      <c r="A47" s="82" t="s">
        <v>66</v>
      </c>
      <c r="B47" s="82"/>
      <c r="C47" s="82"/>
      <c r="D47" s="82"/>
    </row>
    <row r="48" spans="1:17" ht="17.25" x14ac:dyDescent="0.25">
      <c r="A48" s="52" t="s">
        <v>27</v>
      </c>
      <c r="B48" s="52"/>
      <c r="C48" s="52"/>
      <c r="D48" s="52"/>
      <c r="E48" s="52"/>
      <c r="F48" s="52"/>
      <c r="G48" s="52"/>
      <c r="H48" s="52"/>
      <c r="I48" s="52"/>
      <c r="J48" s="52"/>
    </row>
    <row r="50" spans="1:19" x14ac:dyDescent="0.25">
      <c r="A50" s="10" t="s">
        <v>53</v>
      </c>
    </row>
    <row r="51" spans="1:19" ht="12.75" customHeight="1" x14ac:dyDescent="0.25">
      <c r="A51" s="62" t="s">
        <v>52</v>
      </c>
      <c r="B51" s="62"/>
      <c r="C51" s="62"/>
      <c r="D51" s="62"/>
      <c r="E51" s="62"/>
      <c r="F51" s="62"/>
      <c r="G51" s="62"/>
      <c r="H51" s="62"/>
      <c r="I51" s="62"/>
      <c r="J51" s="62"/>
    </row>
    <row r="52" spans="1:19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</row>
    <row r="53" spans="1:19" ht="15" customHeight="1" x14ac:dyDescent="0.25">
      <c r="A53" s="78" t="s">
        <v>28</v>
      </c>
      <c r="B53" s="79"/>
      <c r="C53" s="79"/>
      <c r="D53" s="80"/>
      <c r="E53" s="78" t="s">
        <v>29</v>
      </c>
      <c r="F53" s="79"/>
      <c r="G53" s="79"/>
      <c r="H53" s="79"/>
      <c r="I53" s="79"/>
      <c r="J53" s="80"/>
    </row>
    <row r="54" spans="1:19" ht="15.75" customHeight="1" x14ac:dyDescent="0.25">
      <c r="A54" s="28"/>
      <c r="B54" s="29"/>
      <c r="C54" s="29"/>
      <c r="D54" s="40"/>
      <c r="E54" s="28"/>
      <c r="F54" s="29"/>
      <c r="G54" s="29"/>
      <c r="H54" s="29"/>
      <c r="I54" s="29"/>
      <c r="J54" s="40"/>
    </row>
    <row r="55" spans="1:19" ht="15" customHeight="1" x14ac:dyDescent="0.25">
      <c r="G55" s="31"/>
    </row>
    <row r="57" spans="1:19" ht="17.25" x14ac:dyDescent="0.25">
      <c r="A57" s="52" t="s">
        <v>14</v>
      </c>
      <c r="B57" s="52"/>
      <c r="C57" s="52"/>
      <c r="D57" s="52"/>
      <c r="E57" s="52"/>
      <c r="F57" s="52"/>
      <c r="G57" s="52"/>
      <c r="H57" s="52"/>
      <c r="I57" s="52"/>
      <c r="J57" s="52"/>
    </row>
    <row r="58" spans="1:19" x14ac:dyDescent="0.25">
      <c r="M58" s="9"/>
      <c r="P58" s="9"/>
      <c r="Q58" s="9"/>
      <c r="R58" s="9"/>
      <c r="S58" s="9"/>
    </row>
    <row r="59" spans="1:19" x14ac:dyDescent="0.25">
      <c r="A59" s="10" t="s">
        <v>15</v>
      </c>
      <c r="M59" s="9"/>
    </row>
    <row r="60" spans="1:19" x14ac:dyDescent="0.25">
      <c r="B60" s="42"/>
      <c r="C60" s="51" t="s">
        <v>61</v>
      </c>
      <c r="D60" s="51"/>
      <c r="E60" s="51"/>
      <c r="F60" s="51"/>
      <c r="G60" s="51"/>
      <c r="H60" s="51"/>
      <c r="I60" s="42"/>
      <c r="J60" s="42"/>
    </row>
    <row r="62" spans="1:19" x14ac:dyDescent="0.25">
      <c r="B62" s="88" t="s">
        <v>16</v>
      </c>
      <c r="C62" s="89"/>
      <c r="D62" s="89"/>
      <c r="E62" s="89"/>
      <c r="F62" s="89"/>
      <c r="G62" s="89"/>
      <c r="H62" s="89"/>
      <c r="I62" s="89"/>
      <c r="J62" s="90"/>
    </row>
    <row r="63" spans="1:19" x14ac:dyDescent="0.25">
      <c r="A63" s="3"/>
      <c r="B63" s="66" t="s">
        <v>19</v>
      </c>
      <c r="C63" s="67"/>
      <c r="D63" s="68"/>
      <c r="E63" s="4" t="s">
        <v>20</v>
      </c>
      <c r="F63" s="4" t="s">
        <v>21</v>
      </c>
      <c r="G63" s="4" t="s">
        <v>22</v>
      </c>
      <c r="H63" s="4" t="s">
        <v>23</v>
      </c>
      <c r="I63" s="4" t="s">
        <v>24</v>
      </c>
      <c r="J63" s="4" t="s">
        <v>25</v>
      </c>
      <c r="K63" s="5"/>
    </row>
    <row r="64" spans="1:19" x14ac:dyDescent="0.25">
      <c r="A64" s="4" t="s">
        <v>17</v>
      </c>
      <c r="B64" s="60" t="str">
        <f>CONCATENATE(B25," ",C25," ",F25," ",H25)</f>
        <v xml:space="preserve">   </v>
      </c>
      <c r="C64" s="61"/>
      <c r="D64" s="58"/>
      <c r="E64" s="39"/>
      <c r="F64" s="39"/>
      <c r="G64" s="41"/>
      <c r="H64" s="39"/>
      <c r="I64" s="39"/>
      <c r="J64" s="39"/>
      <c r="K64" s="6"/>
    </row>
    <row r="65" spans="1:12" x14ac:dyDescent="0.25">
      <c r="A65" s="4" t="s">
        <v>18</v>
      </c>
      <c r="B65" s="60" t="str">
        <f>CONCATENATE(B26," ",C26," ",F26," ",H26)</f>
        <v xml:space="preserve">   </v>
      </c>
      <c r="C65" s="61"/>
      <c r="D65" s="58"/>
      <c r="E65" s="39"/>
      <c r="F65" s="39"/>
      <c r="G65" s="41"/>
      <c r="H65" s="39"/>
      <c r="I65" s="39"/>
      <c r="J65" s="39"/>
      <c r="K65" s="6"/>
    </row>
    <row r="67" spans="1:12" x14ac:dyDescent="0.25">
      <c r="B67" s="88" t="s">
        <v>26</v>
      </c>
      <c r="C67" s="89"/>
      <c r="D67" s="89"/>
      <c r="E67" s="89"/>
      <c r="F67" s="89"/>
      <c r="G67" s="89"/>
      <c r="H67" s="89"/>
      <c r="I67" s="89"/>
      <c r="J67" s="90"/>
    </row>
    <row r="68" spans="1:12" x14ac:dyDescent="0.25">
      <c r="A68" s="3"/>
      <c r="B68" s="66" t="s">
        <v>19</v>
      </c>
      <c r="C68" s="67"/>
      <c r="D68" s="68"/>
      <c r="E68" s="4" t="s">
        <v>20</v>
      </c>
      <c r="F68" s="4" t="s">
        <v>21</v>
      </c>
      <c r="G68" s="4" t="s">
        <v>22</v>
      </c>
      <c r="H68" s="4" t="s">
        <v>23</v>
      </c>
      <c r="I68" s="4" t="s">
        <v>24</v>
      </c>
      <c r="J68" s="4" t="s">
        <v>25</v>
      </c>
    </row>
    <row r="69" spans="1:12" x14ac:dyDescent="0.25">
      <c r="A69" s="4" t="s">
        <v>17</v>
      </c>
      <c r="B69" s="60" t="str">
        <f>CONCATENATE(B25," ",C25," ",F25," ",H25)</f>
        <v xml:space="preserve">   </v>
      </c>
      <c r="C69" s="61"/>
      <c r="D69" s="58"/>
      <c r="E69" s="39"/>
      <c r="F69" s="39"/>
      <c r="G69" s="41"/>
      <c r="H69" s="39"/>
      <c r="I69" s="39"/>
      <c r="J69" s="39"/>
    </row>
    <row r="70" spans="1:12" x14ac:dyDescent="0.25">
      <c r="A70" s="4" t="s">
        <v>18</v>
      </c>
      <c r="B70" s="60" t="str">
        <f>CONCATENATE(B26," ",C26," ",F26," ",H26)</f>
        <v xml:space="preserve">   </v>
      </c>
      <c r="C70" s="61"/>
      <c r="D70" s="58"/>
      <c r="E70" s="39"/>
      <c r="F70" s="39"/>
      <c r="G70" s="41"/>
      <c r="H70" s="39"/>
      <c r="I70" s="39"/>
      <c r="J70" s="39"/>
    </row>
    <row r="73" spans="1:12" ht="17.25" x14ac:dyDescent="0.25">
      <c r="A73" s="52" t="s">
        <v>43</v>
      </c>
      <c r="B73" s="52"/>
      <c r="C73" s="52"/>
      <c r="D73" s="52"/>
      <c r="E73" s="34"/>
      <c r="F73" s="34"/>
      <c r="G73" s="34"/>
      <c r="H73" s="34"/>
      <c r="I73" s="34"/>
      <c r="J73" s="34"/>
    </row>
    <row r="75" spans="1:12" ht="12.75" customHeight="1" x14ac:dyDescent="0.25">
      <c r="A75" s="65" t="s">
        <v>45</v>
      </c>
      <c r="B75" s="65"/>
      <c r="C75" s="65"/>
      <c r="D75" s="65"/>
      <c r="E75" s="1"/>
      <c r="F75" s="33"/>
      <c r="G75" s="33"/>
      <c r="H75" s="33"/>
      <c r="I75" s="33"/>
      <c r="J75" s="33"/>
      <c r="K75" s="1"/>
      <c r="L75" s="1"/>
    </row>
    <row r="76" spans="1:12" ht="12.75" customHeight="1" x14ac:dyDescent="0.25">
      <c r="A76" s="1" t="s">
        <v>46</v>
      </c>
      <c r="B76" s="2" t="s">
        <v>48</v>
      </c>
      <c r="C76" s="1"/>
      <c r="D76" s="1"/>
      <c r="E76" s="1"/>
      <c r="K76" s="1"/>
      <c r="L76" s="1"/>
    </row>
    <row r="77" spans="1:12" x14ac:dyDescent="0.25">
      <c r="A77" s="8" t="s">
        <v>50</v>
      </c>
      <c r="B77" s="8" t="s">
        <v>49</v>
      </c>
      <c r="H77" s="29"/>
      <c r="I77" s="29"/>
    </row>
    <row r="78" spans="1:12" x14ac:dyDescent="0.25">
      <c r="H78" s="83" t="s">
        <v>65</v>
      </c>
      <c r="I78" s="83"/>
    </row>
    <row r="79" spans="1:12" ht="11.25" customHeight="1" x14ac:dyDescent="0.25">
      <c r="A79" s="32"/>
      <c r="B79" s="32"/>
      <c r="C79" s="32"/>
      <c r="D79" s="32"/>
      <c r="E79" s="33"/>
    </row>
    <row r="80" spans="1:12" ht="15" x14ac:dyDescent="0.25">
      <c r="A80" s="46" t="s">
        <v>68</v>
      </c>
      <c r="B80" s="46"/>
      <c r="C80" s="46"/>
      <c r="D80" s="46"/>
    </row>
    <row r="81" spans="1:10" ht="15" customHeight="1" x14ac:dyDescent="0.25">
      <c r="A81" s="69" t="s">
        <v>60</v>
      </c>
      <c r="B81" s="69"/>
      <c r="C81" s="69"/>
      <c r="D81" s="69"/>
      <c r="E81" s="33"/>
    </row>
    <row r="82" spans="1:10" ht="17.25" customHeight="1" x14ac:dyDescent="0.25">
      <c r="A82" s="74" t="s">
        <v>51</v>
      </c>
      <c r="B82" s="74"/>
      <c r="C82" s="74"/>
      <c r="D82" s="74"/>
      <c r="E82" s="74"/>
      <c r="F82" s="74"/>
      <c r="G82" s="74"/>
      <c r="H82" s="74"/>
      <c r="I82" s="74"/>
      <c r="J82" s="74"/>
    </row>
    <row r="83" spans="1:10" x14ac:dyDescent="0.25">
      <c r="J83" s="8" t="s">
        <v>67</v>
      </c>
    </row>
  </sheetData>
  <sheetProtection selectLockedCells="1"/>
  <mergeCells count="53">
    <mergeCell ref="A82:J82"/>
    <mergeCell ref="A4:J4"/>
    <mergeCell ref="A17:B17"/>
    <mergeCell ref="H45:I45"/>
    <mergeCell ref="E53:J53"/>
    <mergeCell ref="A53:D53"/>
    <mergeCell ref="D42:E42"/>
    <mergeCell ref="A47:D47"/>
    <mergeCell ref="A73:D73"/>
    <mergeCell ref="H78:I78"/>
    <mergeCell ref="A27:B27"/>
    <mergeCell ref="C27:D27"/>
    <mergeCell ref="B62:J62"/>
    <mergeCell ref="B67:J67"/>
    <mergeCell ref="B63:D63"/>
    <mergeCell ref="B65:D65"/>
    <mergeCell ref="A81:D81"/>
    <mergeCell ref="A1:J1"/>
    <mergeCell ref="A2:J2"/>
    <mergeCell ref="C24:E24"/>
    <mergeCell ref="C25:E25"/>
    <mergeCell ref="C26:E26"/>
    <mergeCell ref="F24:G24"/>
    <mergeCell ref="F25:G25"/>
    <mergeCell ref="F26:G26"/>
    <mergeCell ref="H25:I25"/>
    <mergeCell ref="H26:I26"/>
    <mergeCell ref="A7:J7"/>
    <mergeCell ref="B14:E14"/>
    <mergeCell ref="B13:E13"/>
    <mergeCell ref="F14:G14"/>
    <mergeCell ref="F13:G13"/>
    <mergeCell ref="A75:D75"/>
    <mergeCell ref="B64:D64"/>
    <mergeCell ref="B68:D68"/>
    <mergeCell ref="B69:D69"/>
    <mergeCell ref="B70:D70"/>
    <mergeCell ref="A80:D80"/>
    <mergeCell ref="B11:J11"/>
    <mergeCell ref="B12:J12"/>
    <mergeCell ref="C60:H60"/>
    <mergeCell ref="A57:J57"/>
    <mergeCell ref="E27:G27"/>
    <mergeCell ref="H13:J13"/>
    <mergeCell ref="F15:G15"/>
    <mergeCell ref="I15:J15"/>
    <mergeCell ref="F16:G16"/>
    <mergeCell ref="A51:J51"/>
    <mergeCell ref="A48:J48"/>
    <mergeCell ref="A20:J20"/>
    <mergeCell ref="H24:I24"/>
    <mergeCell ref="H27:J27"/>
    <mergeCell ref="H14:J14"/>
  </mergeCells>
  <pageMargins left="0.23622047244094491" right="0.23622047244094491" top="1.6535433070866143" bottom="0.19685039370078741" header="0.19685039370078741" footer="0"/>
  <pageSetup scale="54" fitToHeight="0" orientation="portrait" r:id="rId1"/>
  <headerFooter scaleWithDoc="0"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29</xdr:row>
                    <xdr:rowOff>104775</xdr:rowOff>
                  </from>
                  <to>
                    <xdr:col>2</xdr:col>
                    <xdr:colOff>781050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29</xdr:row>
                    <xdr:rowOff>114300</xdr:rowOff>
                  </from>
                  <to>
                    <xdr:col>6</xdr:col>
                    <xdr:colOff>495300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152400</xdr:colOff>
                    <xdr:row>33</xdr:row>
                    <xdr:rowOff>142875</xdr:rowOff>
                  </from>
                  <to>
                    <xdr:col>2</xdr:col>
                    <xdr:colOff>1114425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0</xdr:col>
                    <xdr:colOff>2095500</xdr:colOff>
                    <xdr:row>14</xdr:row>
                    <xdr:rowOff>28575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28575</xdr:rowOff>
                  </from>
                  <to>
                    <xdr:col>2</xdr:col>
                    <xdr:colOff>1076325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0</xdr:rowOff>
                  </from>
                  <to>
                    <xdr:col>7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7</xdr:col>
                    <xdr:colOff>276225</xdr:colOff>
                    <xdr:row>14</xdr:row>
                    <xdr:rowOff>9525</xdr:rowOff>
                  </from>
                  <to>
                    <xdr:col>9</xdr:col>
                    <xdr:colOff>1085850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0</xdr:col>
                    <xdr:colOff>2095500</xdr:colOff>
                    <xdr:row>14</xdr:row>
                    <xdr:rowOff>209550</xdr:rowOff>
                  </from>
                  <to>
                    <xdr:col>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</xdr:col>
                    <xdr:colOff>1562100</xdr:colOff>
                    <xdr:row>15</xdr:row>
                    <xdr:rowOff>0</xdr:rowOff>
                  </from>
                  <to>
                    <xdr:col>2</xdr:col>
                    <xdr:colOff>1200150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190500</xdr:rowOff>
                  </from>
                  <to>
                    <xdr:col>3</xdr:col>
                    <xdr:colOff>723900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53</xdr:row>
                    <xdr:rowOff>28575</xdr:rowOff>
                  </from>
                  <to>
                    <xdr:col>0</xdr:col>
                    <xdr:colOff>628650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</xdr:col>
                    <xdr:colOff>657225</xdr:colOff>
                    <xdr:row>53</xdr:row>
                    <xdr:rowOff>28575</xdr:rowOff>
                  </from>
                  <to>
                    <xdr:col>1</xdr:col>
                    <xdr:colOff>1228725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0</xdr:col>
                    <xdr:colOff>933450</xdr:colOff>
                    <xdr:row>53</xdr:row>
                    <xdr:rowOff>28575</xdr:rowOff>
                  </from>
                  <to>
                    <xdr:col>1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2</xdr:col>
                    <xdr:colOff>257175</xdr:colOff>
                    <xdr:row>53</xdr:row>
                    <xdr:rowOff>28575</xdr:rowOff>
                  </from>
                  <to>
                    <xdr:col>2</xdr:col>
                    <xdr:colOff>1257300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9525</xdr:rowOff>
                  </from>
                  <to>
                    <xdr:col>4</xdr:col>
                    <xdr:colOff>647700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5</xdr:col>
                    <xdr:colOff>1095375</xdr:colOff>
                    <xdr:row>53</xdr:row>
                    <xdr:rowOff>9525</xdr:rowOff>
                  </from>
                  <to>
                    <xdr:col>6</xdr:col>
                    <xdr:colOff>276225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4</xdr:col>
                    <xdr:colOff>790575</xdr:colOff>
                    <xdr:row>53</xdr:row>
                    <xdr:rowOff>9525</xdr:rowOff>
                  </from>
                  <to>
                    <xdr:col>5</xdr:col>
                    <xdr:colOff>57150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6</xdr:col>
                    <xdr:colOff>419100</xdr:colOff>
                    <xdr:row>53</xdr:row>
                    <xdr:rowOff>9525</xdr:rowOff>
                  </from>
                  <to>
                    <xdr:col>6</xdr:col>
                    <xdr:colOff>1009650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9525</xdr:rowOff>
                  </from>
                  <to>
                    <xdr:col>5</xdr:col>
                    <xdr:colOff>952500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9525</xdr:rowOff>
                  </from>
                  <to>
                    <xdr:col>7</xdr:col>
                    <xdr:colOff>762000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7</xdr:col>
                    <xdr:colOff>914400</xdr:colOff>
                    <xdr:row>53</xdr:row>
                    <xdr:rowOff>19050</xdr:rowOff>
                  </from>
                  <to>
                    <xdr:col>9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19050</xdr:rowOff>
                  </from>
                  <to>
                    <xdr:col>5</xdr:col>
                    <xdr:colOff>1428750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>
                  <from>
                    <xdr:col>7</xdr:col>
                    <xdr:colOff>371475</xdr:colOff>
                    <xdr:row>15</xdr:row>
                    <xdr:rowOff>19050</xdr:rowOff>
                  </from>
                  <to>
                    <xdr:col>8</xdr:col>
                    <xdr:colOff>819150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142875</xdr:rowOff>
                  </from>
                  <to>
                    <xdr:col>6</xdr:col>
                    <xdr:colOff>1047750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Nuevos  Negocios</cp:lastModifiedBy>
  <cp:lastPrinted>2023-06-20T17:11:32Z</cp:lastPrinted>
  <dcterms:created xsi:type="dcterms:W3CDTF">2022-05-27T18:47:29Z</dcterms:created>
  <dcterms:modified xsi:type="dcterms:W3CDTF">2023-06-21T19:31:52Z</dcterms:modified>
</cp:coreProperties>
</file>